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hare\University Controller\Heather\Financial Wellness\"/>
    </mc:Choice>
  </mc:AlternateContent>
  <xr:revisionPtr revIDLastSave="0" documentId="8_{DC80E5E8-3DE6-44D6-AF78-686FC352A286}" xr6:coauthVersionLast="47" xr6:coauthVersionMax="47" xr10:uidLastSave="{00000000-0000-0000-0000-000000000000}"/>
  <bookViews>
    <workbookView xWindow="28680" yWindow="-135" windowWidth="29040" windowHeight="15840" xr2:uid="{5A2C39C5-6323-45C0-8C2F-5F282F904307}"/>
  </bookViews>
  <sheets>
    <sheet name="Budget" sheetId="2" r:id="rId1"/>
    <sheet name="Goals" sheetId="3" r:id="rId2"/>
    <sheet name="Debt Repayment" sheetId="4" r:id="rId3"/>
  </sheets>
  <calcPr calcId="0"/>
</workbook>
</file>

<file path=xl/calcChain.xml><?xml version="1.0" encoding="utf-8"?>
<calcChain xmlns="http://schemas.openxmlformats.org/spreadsheetml/2006/main">
  <c r="B14" i="2" l="1"/>
  <c r="B13" i="2"/>
  <c r="F31" i="2"/>
  <c r="B31" i="2"/>
  <c r="B38" i="2" s="1"/>
  <c r="B7" i="2"/>
  <c r="B10" i="2" s="1"/>
  <c r="B37" i="2" s="1"/>
  <c r="B39" i="2" s="1"/>
  <c r="D23" i="3"/>
  <c r="D24" i="3"/>
  <c r="D8" i="3"/>
  <c r="D9" i="3"/>
  <c r="D7" i="3"/>
  <c r="D12" i="3"/>
  <c r="D13" i="3"/>
  <c r="D14" i="3"/>
  <c r="D17" i="3"/>
  <c r="D22" i="3"/>
  <c r="D26" i="3" l="1"/>
</calcChain>
</file>

<file path=xl/sharedStrings.xml><?xml version="1.0" encoding="utf-8"?>
<sst xmlns="http://schemas.openxmlformats.org/spreadsheetml/2006/main" count="102" uniqueCount="81">
  <si>
    <t>Average Cost of Expenses</t>
  </si>
  <si>
    <t>Monthly Income</t>
  </si>
  <si>
    <t>Average Fixed Expenses</t>
  </si>
  <si>
    <t>Item</t>
  </si>
  <si>
    <t>Notes</t>
  </si>
  <si>
    <t>Thrifty: $200</t>
  </si>
  <si>
    <t>Estimated monthly income</t>
  </si>
  <si>
    <t>Low: $250</t>
  </si>
  <si>
    <t>Total financial aid refund</t>
  </si>
  <si>
    <t>Moderate: $300</t>
  </si>
  <si>
    <t>Refund amount per month</t>
  </si>
  <si>
    <t>(B6/4.5), change 4.5 to number of months in your term</t>
  </si>
  <si>
    <t>Family support</t>
  </si>
  <si>
    <t>Other income</t>
  </si>
  <si>
    <t>Total</t>
  </si>
  <si>
    <t>One Time Expenses</t>
  </si>
  <si>
    <t>Notes (How will you pay for it?)</t>
  </si>
  <si>
    <t>parking for 1 semester</t>
  </si>
  <si>
    <t>Tuition for 1 semester</t>
  </si>
  <si>
    <t>Fixed Expenses</t>
  </si>
  <si>
    <t>Flexible Expenses</t>
  </si>
  <si>
    <t>Groceries</t>
  </si>
  <si>
    <t>Rent</t>
  </si>
  <si>
    <t>Eating out</t>
  </si>
  <si>
    <t>Utilities</t>
  </si>
  <si>
    <t>Gas</t>
  </si>
  <si>
    <t>Cable/Internet</t>
  </si>
  <si>
    <t>Medical expenses</t>
  </si>
  <si>
    <t>Cell phone</t>
  </si>
  <si>
    <t>Car payment</t>
  </si>
  <si>
    <t>Entertainment</t>
  </si>
  <si>
    <t>Laundry</t>
  </si>
  <si>
    <t>Clothing</t>
  </si>
  <si>
    <t>Haircut/color</t>
  </si>
  <si>
    <t>Toiletries</t>
  </si>
  <si>
    <t>Savings</t>
  </si>
  <si>
    <t>Transportation</t>
  </si>
  <si>
    <t>Music/Movie Subscription</t>
  </si>
  <si>
    <t>Other</t>
  </si>
  <si>
    <t>How am I Doing?</t>
  </si>
  <si>
    <t>Amount</t>
  </si>
  <si>
    <t>Monthly income</t>
  </si>
  <si>
    <t>Monthly expenses</t>
  </si>
  <si>
    <t>Difference</t>
  </si>
  <si>
    <t>Monthly Budget</t>
  </si>
  <si>
    <t>Monthly Expenses</t>
  </si>
  <si>
    <t>Kind of Debt</t>
  </si>
  <si>
    <t>Lender</t>
  </si>
  <si>
    <t>Balance</t>
  </si>
  <si>
    <t>Interest Rate</t>
  </si>
  <si>
    <t>Minimum Payment</t>
  </si>
  <si>
    <t>Actual Monthly Payment</t>
  </si>
  <si>
    <t>Priority</t>
  </si>
  <si>
    <t>Savings Goals</t>
  </si>
  <si>
    <t>Emergency Fund (3-6 Months of Necessities)</t>
  </si>
  <si>
    <t>Months</t>
  </si>
  <si>
    <t>Short-Term Goals (3-6 Months)</t>
  </si>
  <si>
    <t>Goal</t>
  </si>
  <si>
    <t>Cost</t>
  </si>
  <si>
    <t>Months to Achieve</t>
  </si>
  <si>
    <t>Medium-Term Goals (6 Months- 1 Year)</t>
  </si>
  <si>
    <t>Long-Term Goals (More Than 1 Year)</t>
  </si>
  <si>
    <t>After you’ve identified your goals, answer the following questions for each goal:</t>
  </si>
  <si>
    <t>What can I do now to begin working towards this goal?</t>
  </si>
  <si>
    <t>What resources do I need to achieve this goal?</t>
  </si>
  <si>
    <t>What changes might need to be made in order to focus my resources on attaining this goal?</t>
  </si>
  <si>
    <t>Security Deposit</t>
  </si>
  <si>
    <t>Car</t>
  </si>
  <si>
    <t>Computer</t>
  </si>
  <si>
    <t>Savings per Month</t>
  </si>
  <si>
    <t>Books</t>
  </si>
  <si>
    <t>Home</t>
  </si>
  <si>
    <t>Amount to Save Per Month</t>
  </si>
  <si>
    <t>Gym</t>
  </si>
  <si>
    <t>Per Month</t>
  </si>
  <si>
    <t>High: $400</t>
  </si>
  <si>
    <t>Eating Out ($20 per meal)</t>
  </si>
  <si>
    <t>Once a week: $80</t>
  </si>
  <si>
    <t>Three times a week: $240</t>
  </si>
  <si>
    <t>Four times a week: $320</t>
  </si>
  <si>
    <t>Six times a week: $480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</si>
</sst>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20"/>
      <color rgb="FFFFFF00"/>
      <name val="Arial"/>
      <family val="2"/>
    </font>
    <font>
      <b/>
      <sz val="16"/>
      <color rgb="FFFFFF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tted">
        <color rgb="FF000000"/>
      </bottom>
      <diagonal/>
    </border>
    <border>
      <left style="medium">
        <color rgb="FFCCCCCC"/>
      </left>
      <right/>
      <top style="medium">
        <color rgb="FFCCCCCC"/>
      </top>
      <bottom style="dotted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dotted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CCCCCC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CCCCCC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CCCCCC"/>
      </left>
      <right/>
      <top style="medium">
        <color rgb="FF000000"/>
      </top>
      <bottom style="dotted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dotted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indexed="64"/>
      </bottom>
      <diagonal/>
    </border>
    <border>
      <left style="thin">
        <color indexed="64"/>
      </left>
      <right style="dotted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1">
    <xf numFmtId="0" fontId="0" fillId="0" borderId="0" xfId="0"/>
    <xf numFmtId="0" fontId="18" fillId="33" borderId="13" xfId="0" applyFont="1" applyFill="1" applyBorder="1" applyAlignment="1">
      <alignment wrapText="1"/>
    </xf>
    <xf numFmtId="0" fontId="18" fillId="34" borderId="13" xfId="0" applyFont="1" applyFill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22" xfId="0" applyFont="1" applyBorder="1" applyAlignment="1">
      <alignment wrapText="1"/>
    </xf>
    <xf numFmtId="0" fontId="20" fillId="35" borderId="17" xfId="0" applyFont="1" applyFill="1" applyBorder="1" applyAlignment="1">
      <alignment wrapText="1"/>
    </xf>
    <xf numFmtId="0" fontId="20" fillId="35" borderId="23" xfId="0" applyFont="1" applyFill="1" applyBorder="1" applyAlignment="1">
      <alignment wrapText="1"/>
    </xf>
    <xf numFmtId="0" fontId="22" fillId="0" borderId="23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0" fontId="18" fillId="0" borderId="24" xfId="0" applyFont="1" applyBorder="1" applyAlignment="1">
      <alignment wrapText="1"/>
    </xf>
    <xf numFmtId="0" fontId="18" fillId="0" borderId="23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0" fontId="18" fillId="0" borderId="13" xfId="0" applyFont="1" applyBorder="1" applyAlignment="1">
      <alignment vertical="top" wrapText="1"/>
    </xf>
    <xf numFmtId="0" fontId="18" fillId="0" borderId="13" xfId="0" applyFont="1" applyBorder="1" applyAlignment="1">
      <alignment vertical="center" wrapText="1"/>
    </xf>
    <xf numFmtId="0" fontId="21" fillId="37" borderId="24" xfId="0" applyFont="1" applyFill="1" applyBorder="1" applyAlignment="1">
      <alignment wrapText="1"/>
    </xf>
    <xf numFmtId="0" fontId="18" fillId="36" borderId="22" xfId="0" applyFont="1" applyFill="1" applyBorder="1" applyAlignment="1">
      <alignment wrapText="1"/>
    </xf>
    <xf numFmtId="0" fontId="18" fillId="0" borderId="14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18" fillId="33" borderId="11" xfId="0" applyFont="1" applyFill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19" fillId="35" borderId="19" xfId="0" applyFont="1" applyFill="1" applyBorder="1" applyAlignment="1">
      <alignment horizontal="center" wrapText="1"/>
    </xf>
    <xf numFmtId="0" fontId="19" fillId="35" borderId="20" xfId="0" applyFont="1" applyFill="1" applyBorder="1" applyAlignment="1">
      <alignment horizontal="center" wrapText="1"/>
    </xf>
    <xf numFmtId="0" fontId="18" fillId="0" borderId="14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9" fillId="35" borderId="14" xfId="0" applyFont="1" applyFill="1" applyBorder="1" applyAlignment="1">
      <alignment horizontal="center" wrapText="1"/>
    </xf>
    <xf numFmtId="0" fontId="19" fillId="35" borderId="16" xfId="0" applyFont="1" applyFill="1" applyBorder="1" applyAlignment="1">
      <alignment horizontal="center" wrapText="1"/>
    </xf>
    <xf numFmtId="0" fontId="18" fillId="38" borderId="14" xfId="0" applyFont="1" applyFill="1" applyBorder="1" applyAlignment="1">
      <alignment wrapText="1"/>
    </xf>
    <xf numFmtId="0" fontId="18" fillId="38" borderId="16" xfId="0" applyFont="1" applyFill="1" applyBorder="1" applyAlignment="1">
      <alignment wrapText="1"/>
    </xf>
    <xf numFmtId="0" fontId="23" fillId="39" borderId="31" xfId="0" applyFont="1" applyFill="1" applyBorder="1" applyAlignment="1">
      <alignment horizontal="center" wrapText="1"/>
    </xf>
    <xf numFmtId="0" fontId="23" fillId="39" borderId="32" xfId="0" applyFont="1" applyFill="1" applyBorder="1" applyAlignment="1">
      <alignment horizontal="center" wrapText="1"/>
    </xf>
    <xf numFmtId="0" fontId="24" fillId="39" borderId="32" xfId="0" applyFont="1" applyFill="1" applyBorder="1" applyAlignment="1">
      <alignment horizontal="center" wrapText="1"/>
    </xf>
    <xf numFmtId="8" fontId="20" fillId="0" borderId="13" xfId="0" applyNumberFormat="1" applyFont="1" applyBorder="1" applyAlignment="1">
      <alignment horizontal="right" wrapText="1"/>
    </xf>
    <xf numFmtId="0" fontId="20" fillId="0" borderId="13" xfId="0" applyFont="1" applyBorder="1" applyAlignment="1">
      <alignment horizontal="right" wrapText="1"/>
    </xf>
    <xf numFmtId="0" fontId="18" fillId="0" borderId="13" xfId="0" applyFont="1" applyBorder="1" applyAlignment="1">
      <alignment horizontal="center" wrapText="1"/>
    </xf>
    <xf numFmtId="0" fontId="25" fillId="0" borderId="13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19" fillId="35" borderId="15" xfId="0" applyFont="1" applyFill="1" applyBorder="1" applyAlignment="1">
      <alignment horizontal="center" wrapText="1"/>
    </xf>
    <xf numFmtId="44" fontId="18" fillId="0" borderId="13" xfId="2" applyFont="1" applyBorder="1" applyAlignment="1">
      <alignment wrapText="1"/>
    </xf>
    <xf numFmtId="43" fontId="18" fillId="0" borderId="13" xfId="1" applyFont="1" applyBorder="1" applyAlignment="1">
      <alignment wrapText="1"/>
    </xf>
    <xf numFmtId="0" fontId="18" fillId="0" borderId="36" xfId="0" applyFont="1" applyBorder="1" applyAlignment="1">
      <alignment wrapText="1"/>
    </xf>
    <xf numFmtId="44" fontId="18" fillId="0" borderId="36" xfId="2" applyFont="1" applyBorder="1" applyAlignment="1">
      <alignment wrapText="1"/>
    </xf>
    <xf numFmtId="0" fontId="18" fillId="0" borderId="37" xfId="0" applyFont="1" applyBorder="1" applyAlignment="1">
      <alignment wrapText="1"/>
    </xf>
    <xf numFmtId="0" fontId="18" fillId="40" borderId="38" xfId="0" applyFont="1" applyFill="1" applyBorder="1" applyAlignment="1">
      <alignment wrapText="1"/>
    </xf>
    <xf numFmtId="8" fontId="18" fillId="40" borderId="38" xfId="0" applyNumberFormat="1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44" fontId="18" fillId="0" borderId="0" xfId="2" applyFont="1" applyBorder="1" applyAlignment="1">
      <alignment wrapText="1"/>
    </xf>
    <xf numFmtId="0" fontId="20" fillId="40" borderId="38" xfId="0" applyFont="1" applyFill="1" applyBorder="1" applyAlignment="1">
      <alignment horizontal="center" wrapText="1"/>
    </xf>
    <xf numFmtId="0" fontId="27" fillId="41" borderId="33" xfId="0" applyFont="1" applyFill="1" applyBorder="1" applyAlignment="1">
      <alignment horizontal="center" vertical="center" wrapText="1"/>
    </xf>
    <xf numFmtId="0" fontId="27" fillId="41" borderId="34" xfId="0" applyFont="1" applyFill="1" applyBorder="1" applyAlignment="1">
      <alignment horizontal="center" vertical="center" wrapText="1"/>
    </xf>
    <xf numFmtId="0" fontId="27" fillId="41" borderId="35" xfId="0" applyFont="1" applyFill="1" applyBorder="1" applyAlignment="1">
      <alignment horizontal="center" vertical="center" wrapText="1"/>
    </xf>
    <xf numFmtId="0" fontId="27" fillId="41" borderId="25" xfId="0" applyFont="1" applyFill="1" applyBorder="1" applyAlignment="1">
      <alignment horizontal="center" vertical="center" wrapText="1"/>
    </xf>
    <xf numFmtId="0" fontId="27" fillId="41" borderId="26" xfId="0" applyFont="1" applyFill="1" applyBorder="1" applyAlignment="1">
      <alignment horizontal="center" vertical="center" wrapText="1"/>
    </xf>
    <xf numFmtId="0" fontId="27" fillId="41" borderId="27" xfId="0" applyFont="1" applyFill="1" applyBorder="1" applyAlignment="1">
      <alignment horizontal="center" vertical="center" wrapText="1"/>
    </xf>
    <xf numFmtId="0" fontId="20" fillId="42" borderId="24" xfId="0" applyFont="1" applyFill="1" applyBorder="1" applyAlignment="1">
      <alignment wrapText="1"/>
    </xf>
    <xf numFmtId="0" fontId="20" fillId="42" borderId="17" xfId="0" applyFont="1" applyFill="1" applyBorder="1" applyAlignment="1">
      <alignment horizontal="center" wrapText="1"/>
    </xf>
    <xf numFmtId="0" fontId="20" fillId="42" borderId="13" xfId="0" applyFont="1" applyFill="1" applyBorder="1" applyAlignment="1">
      <alignment horizontal="center" wrapText="1"/>
    </xf>
    <xf numFmtId="0" fontId="20" fillId="42" borderId="23" xfId="0" applyFont="1" applyFill="1" applyBorder="1" applyAlignment="1">
      <alignment wrapText="1"/>
    </xf>
    <xf numFmtId="0" fontId="28" fillId="41" borderId="25" xfId="0" applyFont="1" applyFill="1" applyBorder="1" applyAlignment="1">
      <alignment horizontal="center" wrapText="1"/>
    </xf>
    <xf numFmtId="0" fontId="28" fillId="41" borderId="26" xfId="0" applyFont="1" applyFill="1" applyBorder="1" applyAlignment="1">
      <alignment horizontal="center" wrapText="1"/>
    </xf>
    <xf numFmtId="0" fontId="28" fillId="41" borderId="27" xfId="0" applyFont="1" applyFill="1" applyBorder="1" applyAlignment="1">
      <alignment horizontal="center" wrapText="1"/>
    </xf>
    <xf numFmtId="0" fontId="28" fillId="41" borderId="14" xfId="0" applyFont="1" applyFill="1" applyBorder="1" applyAlignment="1">
      <alignment horizontal="center" wrapText="1"/>
    </xf>
    <xf numFmtId="0" fontId="28" fillId="41" borderId="15" xfId="0" applyFont="1" applyFill="1" applyBorder="1" applyAlignment="1">
      <alignment horizontal="center" wrapText="1"/>
    </xf>
    <xf numFmtId="0" fontId="28" fillId="41" borderId="16" xfId="0" applyFont="1" applyFill="1" applyBorder="1" applyAlignment="1">
      <alignment horizontal="center" wrapText="1"/>
    </xf>
    <xf numFmtId="0" fontId="18" fillId="41" borderId="13" xfId="0" applyFont="1" applyFill="1" applyBorder="1" applyAlignment="1">
      <alignment wrapText="1"/>
    </xf>
    <xf numFmtId="0" fontId="21" fillId="42" borderId="24" xfId="0" applyFont="1" applyFill="1" applyBorder="1" applyAlignment="1">
      <alignment wrapText="1"/>
    </xf>
    <xf numFmtId="0" fontId="21" fillId="42" borderId="23" xfId="0" applyFont="1" applyFill="1" applyBorder="1" applyAlignment="1">
      <alignment wrapText="1"/>
    </xf>
    <xf numFmtId="0" fontId="18" fillId="42" borderId="23" xfId="0" applyFont="1" applyFill="1" applyBorder="1" applyAlignment="1">
      <alignment wrapText="1"/>
    </xf>
    <xf numFmtId="0" fontId="21" fillId="42" borderId="28" xfId="0" applyFont="1" applyFill="1" applyBorder="1" applyAlignment="1">
      <alignment wrapText="1"/>
    </xf>
    <xf numFmtId="0" fontId="21" fillId="42" borderId="29" xfId="0" applyFont="1" applyFill="1" applyBorder="1" applyAlignment="1">
      <alignment wrapText="1"/>
    </xf>
    <xf numFmtId="0" fontId="21" fillId="42" borderId="30" xfId="0" applyFont="1" applyFill="1" applyBorder="1" applyAlignment="1">
      <alignment wrapText="1"/>
    </xf>
    <xf numFmtId="0" fontId="18" fillId="42" borderId="22" xfId="0" applyFont="1" applyFill="1" applyBorder="1" applyAlignment="1">
      <alignment wrapText="1"/>
    </xf>
    <xf numFmtId="0" fontId="21" fillId="42" borderId="14" xfId="0" applyFont="1" applyFill="1" applyBorder="1" applyAlignment="1">
      <alignment wrapText="1"/>
    </xf>
    <xf numFmtId="0" fontId="21" fillId="42" borderId="15" xfId="0" applyFont="1" applyFill="1" applyBorder="1" applyAlignment="1">
      <alignment wrapText="1"/>
    </xf>
    <xf numFmtId="0" fontId="21" fillId="42" borderId="16" xfId="0" applyFont="1" applyFill="1" applyBorder="1" applyAlignment="1">
      <alignment wrapText="1"/>
    </xf>
    <xf numFmtId="43" fontId="18" fillId="0" borderId="23" xfId="1" applyFont="1" applyBorder="1" applyAlignment="1">
      <alignment wrapText="1"/>
    </xf>
    <xf numFmtId="43" fontId="18" fillId="0" borderId="23" xfId="1" applyFont="1" applyBorder="1" applyAlignment="1">
      <alignment horizontal="right" wrapText="1"/>
    </xf>
    <xf numFmtId="43" fontId="18" fillId="0" borderId="17" xfId="1" applyFont="1" applyBorder="1" applyAlignment="1">
      <alignment wrapText="1"/>
    </xf>
    <xf numFmtId="43" fontId="18" fillId="37" borderId="17" xfId="1" applyFont="1" applyFill="1" applyBorder="1" applyAlignment="1">
      <alignment horizontal="right" wrapText="1"/>
    </xf>
    <xf numFmtId="43" fontId="21" fillId="42" borderId="23" xfId="1" applyFont="1" applyFill="1" applyBorder="1" applyAlignment="1">
      <alignment wrapText="1"/>
    </xf>
    <xf numFmtId="0" fontId="21" fillId="0" borderId="14" xfId="0" applyFont="1" applyBorder="1" applyAlignment="1">
      <alignment horizontal="left" wrapText="1"/>
    </xf>
    <xf numFmtId="0" fontId="21" fillId="0" borderId="15" xfId="0" applyFont="1" applyBorder="1" applyAlignment="1">
      <alignment horizontal="left" wrapText="1"/>
    </xf>
    <xf numFmtId="0" fontId="21" fillId="0" borderId="16" xfId="0" applyFont="1" applyBorder="1" applyAlignment="1">
      <alignment horizontal="left" wrapText="1"/>
    </xf>
    <xf numFmtId="0" fontId="21" fillId="42" borderId="39" xfId="0" applyFont="1" applyFill="1" applyBorder="1" applyAlignment="1">
      <alignment wrapText="1"/>
    </xf>
    <xf numFmtId="0" fontId="18" fillId="0" borderId="40" xfId="0" applyFont="1" applyBorder="1" applyAlignment="1">
      <alignment wrapText="1"/>
    </xf>
    <xf numFmtId="0" fontId="18" fillId="0" borderId="25" xfId="0" applyFont="1" applyBorder="1" applyAlignment="1">
      <alignment wrapText="1"/>
    </xf>
    <xf numFmtId="0" fontId="18" fillId="0" borderId="41" xfId="0" applyFont="1" applyBorder="1" applyAlignment="1">
      <alignment wrapText="1"/>
    </xf>
    <xf numFmtId="0" fontId="18" fillId="0" borderId="42" xfId="0" applyFont="1" applyBorder="1" applyAlignment="1">
      <alignment wrapText="1"/>
    </xf>
    <xf numFmtId="0" fontId="21" fillId="42" borderId="43" xfId="0" applyFont="1" applyFill="1" applyBorder="1" applyAlignment="1">
      <alignment wrapText="1"/>
    </xf>
    <xf numFmtId="0" fontId="18" fillId="42" borderId="44" xfId="0" applyFont="1" applyFill="1" applyBorder="1" applyAlignment="1">
      <alignment wrapText="1"/>
    </xf>
    <xf numFmtId="0" fontId="21" fillId="42" borderId="45" xfId="0" applyFont="1" applyFill="1" applyBorder="1" applyAlignment="1">
      <alignment wrapText="1"/>
    </xf>
    <xf numFmtId="0" fontId="21" fillId="42" borderId="44" xfId="0" applyFont="1" applyFill="1" applyBorder="1" applyAlignment="1">
      <alignment wrapText="1"/>
    </xf>
    <xf numFmtId="0" fontId="21" fillId="42" borderId="46" xfId="0" applyFont="1" applyFill="1" applyBorder="1" applyAlignment="1">
      <alignment wrapText="1"/>
    </xf>
    <xf numFmtId="0" fontId="0" fillId="0" borderId="0" xfId="0" applyBorder="1"/>
    <xf numFmtId="0" fontId="21" fillId="42" borderId="47" xfId="0" applyFont="1" applyFill="1" applyBorder="1" applyAlignment="1">
      <alignment wrapText="1"/>
    </xf>
    <xf numFmtId="43" fontId="21" fillId="42" borderId="48" xfId="0" applyNumberFormat="1" applyFont="1" applyFill="1" applyBorder="1" applyAlignment="1">
      <alignment horizontal="right" wrapText="1"/>
    </xf>
    <xf numFmtId="0" fontId="18" fillId="42" borderId="48" xfId="0" applyFont="1" applyFill="1" applyBorder="1" applyAlignment="1">
      <alignment wrapText="1"/>
    </xf>
    <xf numFmtId="0" fontId="18" fillId="42" borderId="49" xfId="0" applyFont="1" applyFill="1" applyBorder="1" applyAlignment="1">
      <alignment wrapText="1"/>
    </xf>
    <xf numFmtId="0" fontId="21" fillId="42" borderId="50" xfId="0" applyFont="1" applyFill="1" applyBorder="1" applyAlignment="1">
      <alignment wrapText="1"/>
    </xf>
    <xf numFmtId="0" fontId="18" fillId="42" borderId="51" xfId="0" applyFont="1" applyFill="1" applyBorder="1" applyAlignment="1">
      <alignment wrapText="1"/>
    </xf>
    <xf numFmtId="43" fontId="18" fillId="0" borderId="23" xfId="0" applyNumberFormat="1" applyFont="1" applyBorder="1" applyAlignment="1">
      <alignment horizontal="right" wrapText="1"/>
    </xf>
    <xf numFmtId="43" fontId="18" fillId="42" borderId="23" xfId="0" applyNumberFormat="1" applyFont="1" applyFill="1" applyBorder="1" applyAlignment="1">
      <alignment horizontal="right" wrapText="1"/>
    </xf>
    <xf numFmtId="0" fontId="19" fillId="35" borderId="20" xfId="0" applyFont="1" applyFill="1" applyBorder="1" applyAlignment="1">
      <alignment wrapText="1"/>
    </xf>
    <xf numFmtId="0" fontId="19" fillId="35" borderId="21" xfId="0" applyFont="1" applyFill="1" applyBorder="1" applyAlignment="1">
      <alignment wrapText="1"/>
    </xf>
    <xf numFmtId="0" fontId="21" fillId="0" borderId="52" xfId="0" applyFont="1" applyBorder="1" applyAlignment="1">
      <alignment wrapText="1"/>
    </xf>
    <xf numFmtId="43" fontId="18" fillId="0" borderId="53" xfId="1" applyFont="1" applyBorder="1" applyAlignment="1">
      <alignment wrapText="1"/>
    </xf>
    <xf numFmtId="0" fontId="21" fillId="0" borderId="53" xfId="0" applyFont="1" applyBorder="1" applyAlignment="1">
      <alignment horizontal="left" wrapText="1"/>
    </xf>
    <xf numFmtId="0" fontId="21" fillId="0" borderId="54" xfId="0" applyFont="1" applyBorder="1" applyAlignment="1">
      <alignment horizontal="left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A32E-24A0-44A1-A9B9-28E3A2E0708E}">
  <dimension ref="A1:N1001"/>
  <sheetViews>
    <sheetView tabSelected="1" topLeftCell="A14" workbookViewId="0">
      <selection activeCell="J30" sqref="J30"/>
    </sheetView>
  </sheetViews>
  <sheetFormatPr defaultRowHeight="15" x14ac:dyDescent="0.25"/>
  <cols>
    <col min="1" max="1" width="30.28515625" customWidth="1"/>
    <col min="2" max="2" width="17.85546875" customWidth="1"/>
    <col min="3" max="3" width="14" customWidth="1"/>
    <col min="4" max="4" width="28.5703125" customWidth="1"/>
    <col min="5" max="5" width="31" customWidth="1"/>
    <col min="6" max="6" width="17.5703125" customWidth="1"/>
    <col min="8" max="8" width="27.5703125" customWidth="1"/>
    <col min="10" max="10" width="20.140625" customWidth="1"/>
    <col min="11" max="11" width="26.7109375" customWidth="1"/>
    <col min="12" max="12" width="29.28515625" customWidth="1"/>
  </cols>
  <sheetData>
    <row r="1" spans="1:14" ht="15.75" thickBot="1" x14ac:dyDescent="0.3">
      <c r="A1" s="20"/>
      <c r="B1" s="21"/>
      <c r="C1" s="21"/>
      <c r="D1" s="22"/>
      <c r="E1" s="1"/>
      <c r="F1" s="1"/>
      <c r="G1" s="1"/>
      <c r="H1" s="1"/>
      <c r="I1" s="2"/>
      <c r="J1" s="67"/>
      <c r="K1" s="67"/>
      <c r="L1" s="67"/>
      <c r="M1" s="3"/>
      <c r="N1" s="3"/>
    </row>
    <row r="2" spans="1:14" ht="21" thickBot="1" x14ac:dyDescent="0.35">
      <c r="A2" s="61" t="s">
        <v>44</v>
      </c>
      <c r="B2" s="62"/>
      <c r="C2" s="62"/>
      <c r="D2" s="62"/>
      <c r="E2" s="62"/>
      <c r="F2" s="62"/>
      <c r="G2" s="62"/>
      <c r="H2" s="63"/>
      <c r="I2" s="2"/>
      <c r="J2" s="64" t="s">
        <v>0</v>
      </c>
      <c r="K2" s="65"/>
      <c r="L2" s="66"/>
      <c r="M2" s="3"/>
      <c r="N2" s="3"/>
    </row>
    <row r="3" spans="1:14" ht="30.75" thickBot="1" x14ac:dyDescent="0.3">
      <c r="A3" s="23" t="s">
        <v>1</v>
      </c>
      <c r="B3" s="24"/>
      <c r="C3" s="24"/>
      <c r="D3" s="105"/>
      <c r="E3" s="105"/>
      <c r="F3" s="105"/>
      <c r="G3" s="105"/>
      <c r="H3" s="106"/>
      <c r="I3" s="4"/>
      <c r="J3" s="5" t="s">
        <v>21</v>
      </c>
      <c r="K3" s="6" t="s">
        <v>76</v>
      </c>
      <c r="L3" s="6" t="s">
        <v>2</v>
      </c>
      <c r="M3" s="3"/>
      <c r="N3" s="3"/>
    </row>
    <row r="4" spans="1:14" ht="15.75" thickBot="1" x14ac:dyDescent="0.3">
      <c r="A4" s="68" t="s">
        <v>3</v>
      </c>
      <c r="B4" s="69" t="s">
        <v>40</v>
      </c>
      <c r="C4" s="70"/>
      <c r="D4" s="71" t="s">
        <v>4</v>
      </c>
      <c r="E4" s="72"/>
      <c r="F4" s="72"/>
      <c r="G4" s="72"/>
      <c r="H4" s="73"/>
      <c r="I4" s="4"/>
      <c r="J4" s="7" t="s">
        <v>5</v>
      </c>
      <c r="K4" s="7" t="s">
        <v>77</v>
      </c>
      <c r="L4" s="8"/>
      <c r="M4" s="3"/>
      <c r="N4" s="3"/>
    </row>
    <row r="5" spans="1:14" ht="15.75" thickBot="1" x14ac:dyDescent="0.3">
      <c r="A5" s="9" t="s">
        <v>6</v>
      </c>
      <c r="B5" s="78">
        <v>3000</v>
      </c>
      <c r="C5" s="10"/>
      <c r="D5" s="25"/>
      <c r="E5" s="26"/>
      <c r="F5" s="26"/>
      <c r="G5" s="26"/>
      <c r="H5" s="27"/>
      <c r="I5" s="4"/>
      <c r="J5" s="7" t="s">
        <v>7</v>
      </c>
      <c r="K5" s="7" t="s">
        <v>78</v>
      </c>
      <c r="L5" s="8"/>
      <c r="M5" s="3"/>
      <c r="N5" s="3"/>
    </row>
    <row r="6" spans="1:14" ht="15.75" thickBot="1" x14ac:dyDescent="0.3">
      <c r="A6" s="9" t="s">
        <v>8</v>
      </c>
      <c r="B6" s="78"/>
      <c r="C6" s="78">
        <v>4000</v>
      </c>
      <c r="D6" s="25" t="s">
        <v>8</v>
      </c>
      <c r="E6" s="26"/>
      <c r="F6" s="26"/>
      <c r="G6" s="26"/>
      <c r="H6" s="27"/>
      <c r="I6" s="4"/>
      <c r="J6" s="7" t="s">
        <v>9</v>
      </c>
      <c r="K6" s="7" t="s">
        <v>79</v>
      </c>
      <c r="L6" s="12"/>
      <c r="M6" s="3"/>
      <c r="N6" s="3"/>
    </row>
    <row r="7" spans="1:14" ht="15.75" thickBot="1" x14ac:dyDescent="0.3">
      <c r="A7" s="9" t="s">
        <v>10</v>
      </c>
      <c r="B7" s="80">
        <f>C6/C7</f>
        <v>888.88888888888891</v>
      </c>
      <c r="C7" s="79">
        <v>4.5</v>
      </c>
      <c r="D7" s="25" t="s">
        <v>11</v>
      </c>
      <c r="E7" s="26"/>
      <c r="F7" s="26"/>
      <c r="G7" s="26"/>
      <c r="H7" s="27"/>
      <c r="I7" s="4"/>
      <c r="J7" s="7" t="s">
        <v>75</v>
      </c>
      <c r="K7" s="7" t="s">
        <v>80</v>
      </c>
      <c r="L7" s="10"/>
      <c r="M7" s="3"/>
      <c r="N7" s="3"/>
    </row>
    <row r="8" spans="1:14" ht="15.75" thickBot="1" x14ac:dyDescent="0.3">
      <c r="A8" s="9" t="s">
        <v>12</v>
      </c>
      <c r="B8" s="78">
        <v>500</v>
      </c>
      <c r="C8" s="10"/>
      <c r="D8" s="25"/>
      <c r="E8" s="26"/>
      <c r="F8" s="26"/>
      <c r="G8" s="26"/>
      <c r="H8" s="27"/>
      <c r="I8" s="3"/>
      <c r="J8" s="14"/>
      <c r="K8" s="15"/>
      <c r="L8" s="3"/>
      <c r="M8" s="3"/>
      <c r="N8" s="3"/>
    </row>
    <row r="9" spans="1:14" ht="15.75" thickBot="1" x14ac:dyDescent="0.3">
      <c r="A9" s="9" t="s">
        <v>13</v>
      </c>
      <c r="B9" s="78">
        <v>100</v>
      </c>
      <c r="C9" s="10"/>
      <c r="D9" s="25"/>
      <c r="E9" s="26"/>
      <c r="F9" s="26"/>
      <c r="G9" s="26"/>
      <c r="H9" s="27"/>
      <c r="I9" s="3"/>
      <c r="J9" s="3"/>
      <c r="K9" s="3"/>
      <c r="L9" s="3"/>
      <c r="M9" s="3"/>
      <c r="N9" s="3"/>
    </row>
    <row r="10" spans="1:14" ht="15.75" thickBot="1" x14ac:dyDescent="0.3">
      <c r="A10" s="16" t="s">
        <v>14</v>
      </c>
      <c r="B10" s="81">
        <f>B5+B7+B8+B9</f>
        <v>4488.8888888888887</v>
      </c>
      <c r="C10" s="17"/>
      <c r="D10" s="25"/>
      <c r="E10" s="26"/>
      <c r="F10" s="26"/>
      <c r="G10" s="26"/>
      <c r="H10" s="27"/>
      <c r="I10" s="3"/>
      <c r="J10" s="3"/>
      <c r="K10" s="3"/>
      <c r="L10" s="3"/>
      <c r="M10" s="3"/>
      <c r="N10" s="3"/>
    </row>
    <row r="11" spans="1:14" ht="15.75" thickBot="1" x14ac:dyDescent="0.3">
      <c r="A11" s="13"/>
      <c r="B11" s="80"/>
      <c r="C11" s="3"/>
      <c r="D11" s="25"/>
      <c r="E11" s="26"/>
      <c r="F11" s="26"/>
      <c r="G11" s="26"/>
      <c r="H11" s="27"/>
      <c r="I11" s="3"/>
      <c r="J11" s="3"/>
      <c r="K11" s="3"/>
      <c r="L11" s="3"/>
      <c r="M11" s="3"/>
      <c r="N11" s="3"/>
    </row>
    <row r="12" spans="1:14" ht="15.75" thickBot="1" x14ac:dyDescent="0.3">
      <c r="A12" s="68" t="s">
        <v>15</v>
      </c>
      <c r="B12" s="82" t="s">
        <v>74</v>
      </c>
      <c r="C12" s="74"/>
      <c r="D12" s="75" t="s">
        <v>16</v>
      </c>
      <c r="E12" s="76"/>
      <c r="F12" s="76"/>
      <c r="G12" s="76"/>
      <c r="H12" s="77"/>
      <c r="I12" s="3"/>
      <c r="J12" s="3"/>
      <c r="K12" s="3"/>
      <c r="L12" s="3"/>
      <c r="M12" s="3"/>
      <c r="N12" s="3"/>
    </row>
    <row r="13" spans="1:14" ht="15.75" thickBot="1" x14ac:dyDescent="0.3">
      <c r="A13" s="19" t="s">
        <v>17</v>
      </c>
      <c r="B13" s="42">
        <f>C13/4.5</f>
        <v>20.666666666666668</v>
      </c>
      <c r="C13" s="42">
        <v>93</v>
      </c>
      <c r="D13" s="83"/>
      <c r="E13" s="84"/>
      <c r="F13" s="84"/>
      <c r="G13" s="84"/>
      <c r="H13" s="85"/>
      <c r="I13" s="3"/>
      <c r="J13" s="3"/>
      <c r="K13" s="3"/>
      <c r="L13" s="3"/>
      <c r="M13" s="3"/>
      <c r="N13" s="3"/>
    </row>
    <row r="14" spans="1:14" ht="15.75" thickBot="1" x14ac:dyDescent="0.3">
      <c r="A14" s="19" t="s">
        <v>18</v>
      </c>
      <c r="B14" s="42">
        <f>C14/4.5</f>
        <v>1111.1111111111111</v>
      </c>
      <c r="C14" s="42">
        <v>5000</v>
      </c>
      <c r="D14" s="83"/>
      <c r="E14" s="84"/>
      <c r="F14" s="84"/>
      <c r="G14" s="84"/>
      <c r="H14" s="85"/>
      <c r="I14" s="3"/>
      <c r="J14" s="3"/>
      <c r="K14" s="3"/>
      <c r="L14" s="3"/>
      <c r="M14" s="3"/>
      <c r="N14" s="3"/>
    </row>
    <row r="15" spans="1:14" ht="15.75" thickBot="1" x14ac:dyDescent="0.3">
      <c r="A15" s="107"/>
      <c r="B15" s="108"/>
      <c r="C15" s="108"/>
      <c r="D15" s="109"/>
      <c r="E15" s="109"/>
      <c r="F15" s="109"/>
      <c r="G15" s="109"/>
      <c r="H15" s="110"/>
      <c r="I15" s="3"/>
      <c r="J15" s="3"/>
      <c r="K15" s="3"/>
      <c r="L15" s="3"/>
      <c r="M15" s="3"/>
      <c r="N15" s="3"/>
    </row>
    <row r="16" spans="1:14" ht="18.75" thickBot="1" x14ac:dyDescent="0.3">
      <c r="A16" s="23" t="s">
        <v>45</v>
      </c>
      <c r="B16" s="24"/>
      <c r="C16" s="24"/>
      <c r="D16" s="105"/>
      <c r="E16" s="105"/>
      <c r="F16" s="105"/>
      <c r="G16" s="105"/>
      <c r="H16" s="106"/>
      <c r="I16" s="2"/>
      <c r="J16" s="3"/>
      <c r="K16" s="3"/>
      <c r="L16" s="3"/>
      <c r="M16" s="3"/>
      <c r="N16" s="3"/>
    </row>
    <row r="17" spans="1:14" ht="15.75" thickBot="1" x14ac:dyDescent="0.3">
      <c r="A17" s="91" t="s">
        <v>19</v>
      </c>
      <c r="B17" s="92"/>
      <c r="C17" s="92"/>
      <c r="D17" s="93" t="s">
        <v>4</v>
      </c>
      <c r="E17" s="86" t="s">
        <v>20</v>
      </c>
      <c r="F17" s="94" t="s">
        <v>40</v>
      </c>
      <c r="G17" s="92"/>
      <c r="H17" s="95" t="s">
        <v>4</v>
      </c>
      <c r="I17" s="3"/>
      <c r="J17" s="3"/>
      <c r="K17" s="3"/>
      <c r="L17" s="3"/>
      <c r="M17" s="3"/>
      <c r="N17" s="3"/>
    </row>
    <row r="18" spans="1:14" ht="15.75" thickBot="1" x14ac:dyDescent="0.3">
      <c r="A18" s="9" t="s">
        <v>22</v>
      </c>
      <c r="B18" s="42">
        <v>800</v>
      </c>
      <c r="C18" s="70"/>
      <c r="D18" s="11"/>
      <c r="E18" s="87" t="s">
        <v>21</v>
      </c>
      <c r="F18" s="42">
        <v>300</v>
      </c>
      <c r="G18" s="70"/>
      <c r="H18" s="13"/>
      <c r="I18" s="3"/>
      <c r="J18" s="3"/>
      <c r="K18" s="3"/>
      <c r="L18" s="3"/>
      <c r="M18" s="3"/>
      <c r="N18" s="3"/>
    </row>
    <row r="19" spans="1:14" ht="15.75" thickBot="1" x14ac:dyDescent="0.3">
      <c r="A19" s="9" t="s">
        <v>24</v>
      </c>
      <c r="B19" s="42">
        <v>300</v>
      </c>
      <c r="C19" s="70"/>
      <c r="D19" s="11"/>
      <c r="E19" s="87" t="s">
        <v>23</v>
      </c>
      <c r="F19" s="42">
        <v>100</v>
      </c>
      <c r="G19" s="70"/>
      <c r="H19" s="13"/>
      <c r="I19" s="3"/>
      <c r="J19" s="3"/>
      <c r="K19" s="3"/>
      <c r="L19" s="3"/>
      <c r="M19" s="3"/>
      <c r="N19" s="3"/>
    </row>
    <row r="20" spans="1:14" ht="15.75" thickBot="1" x14ac:dyDescent="0.3">
      <c r="A20" s="9" t="s">
        <v>26</v>
      </c>
      <c r="B20" s="42">
        <v>90</v>
      </c>
      <c r="C20" s="70"/>
      <c r="D20" s="11"/>
      <c r="E20" s="87" t="s">
        <v>25</v>
      </c>
      <c r="F20" s="42">
        <v>150</v>
      </c>
      <c r="G20" s="70"/>
      <c r="H20" s="13"/>
      <c r="I20" s="3"/>
      <c r="J20" s="3"/>
      <c r="K20" s="3"/>
      <c r="L20" s="3"/>
      <c r="M20" s="3"/>
      <c r="N20" s="3"/>
    </row>
    <row r="21" spans="1:14" ht="15.75" thickBot="1" x14ac:dyDescent="0.3">
      <c r="A21" s="9" t="s">
        <v>28</v>
      </c>
      <c r="B21" s="42">
        <v>100</v>
      </c>
      <c r="C21" s="70"/>
      <c r="D21" s="11"/>
      <c r="E21" s="87" t="s">
        <v>27</v>
      </c>
      <c r="F21" s="42">
        <v>0</v>
      </c>
      <c r="G21" s="70"/>
      <c r="H21" s="13"/>
      <c r="I21" s="3"/>
      <c r="J21" s="3"/>
      <c r="K21" s="3"/>
      <c r="L21" s="3"/>
      <c r="M21" s="3"/>
      <c r="N21" s="3"/>
    </row>
    <row r="22" spans="1:14" ht="15.75" thickBot="1" x14ac:dyDescent="0.3">
      <c r="A22" s="9" t="s">
        <v>29</v>
      </c>
      <c r="B22" s="42">
        <v>250</v>
      </c>
      <c r="C22" s="70"/>
      <c r="D22" s="11"/>
      <c r="E22" s="87" t="s">
        <v>30</v>
      </c>
      <c r="F22" s="42">
        <v>200</v>
      </c>
      <c r="G22" s="70"/>
      <c r="H22" s="13"/>
      <c r="I22" s="3"/>
      <c r="J22" s="3"/>
      <c r="K22" s="3"/>
      <c r="L22" s="3"/>
      <c r="M22" s="3"/>
      <c r="N22" s="3"/>
    </row>
    <row r="23" spans="1:14" ht="15.75" thickBot="1" x14ac:dyDescent="0.3">
      <c r="A23" s="9" t="s">
        <v>73</v>
      </c>
      <c r="B23" s="42">
        <v>25</v>
      </c>
      <c r="C23" s="70"/>
      <c r="D23" s="11"/>
      <c r="E23" s="87" t="s">
        <v>31</v>
      </c>
      <c r="F23" s="42">
        <v>0</v>
      </c>
      <c r="G23" s="70"/>
      <c r="H23" s="13"/>
      <c r="I23" s="3"/>
      <c r="J23" s="3"/>
      <c r="K23" s="3"/>
      <c r="L23" s="3"/>
      <c r="M23" s="3"/>
      <c r="N23" s="3"/>
    </row>
    <row r="24" spans="1:14" ht="15.75" thickBot="1" x14ac:dyDescent="0.3">
      <c r="A24" s="9" t="s">
        <v>35</v>
      </c>
      <c r="B24" s="42">
        <v>50</v>
      </c>
      <c r="C24" s="70"/>
      <c r="D24" s="11"/>
      <c r="E24" s="87" t="s">
        <v>32</v>
      </c>
      <c r="F24" s="42">
        <v>200</v>
      </c>
      <c r="G24" s="70"/>
      <c r="H24" s="13"/>
      <c r="I24" s="3"/>
      <c r="J24" s="3"/>
      <c r="K24" s="3"/>
      <c r="L24" s="3"/>
      <c r="M24" s="3"/>
      <c r="N24" s="3"/>
    </row>
    <row r="25" spans="1:14" ht="15.75" thickBot="1" x14ac:dyDescent="0.3">
      <c r="A25" s="9" t="s">
        <v>37</v>
      </c>
      <c r="B25" s="42">
        <v>40</v>
      </c>
      <c r="C25" s="70"/>
      <c r="D25" s="11"/>
      <c r="E25" s="87" t="s">
        <v>33</v>
      </c>
      <c r="F25" s="42">
        <v>25</v>
      </c>
      <c r="G25" s="70"/>
      <c r="H25" s="13"/>
      <c r="I25" s="3"/>
      <c r="J25" s="3"/>
      <c r="K25" s="3"/>
      <c r="L25" s="3"/>
      <c r="M25" s="3"/>
      <c r="N25" s="3"/>
    </row>
    <row r="26" spans="1:14" ht="15.75" thickBot="1" x14ac:dyDescent="0.3">
      <c r="A26" s="9" t="s">
        <v>38</v>
      </c>
      <c r="B26" s="42">
        <v>200</v>
      </c>
      <c r="C26" s="70"/>
      <c r="D26" s="11"/>
      <c r="E26" s="87" t="s">
        <v>34</v>
      </c>
      <c r="F26" s="42">
        <v>30</v>
      </c>
      <c r="G26" s="70"/>
      <c r="H26" s="13"/>
      <c r="I26" s="3"/>
      <c r="J26" s="3"/>
      <c r="K26" s="3"/>
      <c r="L26" s="3"/>
      <c r="M26" s="3"/>
      <c r="N26" s="3"/>
    </row>
    <row r="27" spans="1:14" ht="15.75" thickBot="1" x14ac:dyDescent="0.3">
      <c r="A27" s="96"/>
      <c r="B27" s="96"/>
      <c r="C27" s="70"/>
      <c r="D27" s="11"/>
      <c r="E27" s="87" t="s">
        <v>36</v>
      </c>
      <c r="F27" s="42">
        <v>0</v>
      </c>
      <c r="G27" s="70"/>
      <c r="H27" s="13"/>
      <c r="I27" s="3"/>
      <c r="J27" s="3"/>
      <c r="K27" s="3"/>
      <c r="L27" s="3"/>
      <c r="M27" s="3"/>
      <c r="N27" s="3"/>
    </row>
    <row r="28" spans="1:14" ht="15.75" thickBot="1" x14ac:dyDescent="0.3">
      <c r="A28" s="96"/>
      <c r="B28" s="96"/>
      <c r="C28" s="70"/>
      <c r="D28" s="11"/>
      <c r="E28" s="87" t="s">
        <v>38</v>
      </c>
      <c r="F28" s="42">
        <v>100</v>
      </c>
      <c r="G28" s="70"/>
      <c r="H28" s="13"/>
      <c r="I28" s="3"/>
      <c r="J28" s="3"/>
      <c r="K28" s="3"/>
      <c r="L28" s="3"/>
      <c r="M28" s="3"/>
      <c r="N28" s="3"/>
    </row>
    <row r="29" spans="1:14" ht="15.75" thickBot="1" x14ac:dyDescent="0.3">
      <c r="A29" s="96"/>
      <c r="B29" s="96"/>
      <c r="C29" s="70"/>
      <c r="D29" s="11"/>
      <c r="E29" s="87"/>
      <c r="F29" s="96"/>
      <c r="G29" s="70"/>
      <c r="H29" s="13"/>
      <c r="I29" s="3"/>
      <c r="J29" s="3"/>
      <c r="K29" s="3"/>
      <c r="L29" s="3"/>
      <c r="M29" s="3"/>
      <c r="N29" s="3"/>
    </row>
    <row r="30" spans="1:14" ht="15.75" thickBot="1" x14ac:dyDescent="0.3">
      <c r="A30" s="96"/>
      <c r="B30" s="96"/>
      <c r="C30" s="70"/>
      <c r="D30" s="11"/>
      <c r="E30" s="87"/>
      <c r="F30" s="42"/>
      <c r="G30" s="70"/>
      <c r="H30" s="13"/>
      <c r="I30" s="3"/>
      <c r="J30" s="3"/>
      <c r="K30" s="3"/>
      <c r="L30" s="3"/>
      <c r="M30" s="3"/>
      <c r="N30" s="3"/>
    </row>
    <row r="31" spans="1:14" ht="15.75" thickBot="1" x14ac:dyDescent="0.3">
      <c r="A31" s="97" t="s">
        <v>14</v>
      </c>
      <c r="B31" s="98">
        <f>SUM(B18:B26)</f>
        <v>1855</v>
      </c>
      <c r="C31" s="99"/>
      <c r="D31" s="100"/>
      <c r="E31" s="101" t="s">
        <v>14</v>
      </c>
      <c r="F31" s="98">
        <f>SUM(F18:F30)</f>
        <v>1105</v>
      </c>
      <c r="G31" s="99"/>
      <c r="H31" s="102"/>
      <c r="I31" s="3"/>
      <c r="J31" s="3"/>
      <c r="K31" s="3"/>
      <c r="L31" s="3"/>
      <c r="M31" s="3"/>
      <c r="N31" s="3"/>
    </row>
    <row r="32" spans="1:14" ht="15.75" thickBot="1" x14ac:dyDescent="0.3">
      <c r="A32" s="45"/>
      <c r="B32" s="45"/>
      <c r="C32" s="45"/>
      <c r="D32" s="88"/>
      <c r="E32" s="89"/>
      <c r="F32" s="90"/>
      <c r="G32" s="90"/>
      <c r="H32" s="90"/>
      <c r="I32" s="3"/>
      <c r="J32" s="3"/>
      <c r="K32" s="3"/>
      <c r="L32" s="3"/>
      <c r="M32" s="3"/>
      <c r="N32" s="3"/>
    </row>
    <row r="33" spans="1:14" ht="15.75" thickBot="1" x14ac:dyDescent="0.3">
      <c r="A33" s="3"/>
      <c r="B33" s="3"/>
      <c r="C33" s="3"/>
      <c r="D33" s="18"/>
      <c r="E33" s="18"/>
      <c r="F33" s="4"/>
      <c r="G33" s="10"/>
      <c r="H33" s="3"/>
      <c r="I33" s="3"/>
      <c r="J33" s="3"/>
      <c r="K33" s="3"/>
      <c r="L33" s="3"/>
      <c r="M33" s="3"/>
      <c r="N33" s="3"/>
    </row>
    <row r="34" spans="1:14" ht="18.75" thickBot="1" x14ac:dyDescent="0.3">
      <c r="A34" s="28" t="s">
        <v>39</v>
      </c>
      <c r="B34" s="29"/>
      <c r="C34" s="30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5.75" thickBot="1" x14ac:dyDescent="0.3">
      <c r="A35" s="13"/>
      <c r="B35" s="1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5.75" thickBot="1" x14ac:dyDescent="0.3">
      <c r="A36" s="68" t="s">
        <v>3</v>
      </c>
      <c r="B36" s="69" t="s">
        <v>40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5.75" thickBot="1" x14ac:dyDescent="0.3">
      <c r="A37" s="9" t="s">
        <v>41</v>
      </c>
      <c r="B37" s="103">
        <f>B10</f>
        <v>4488.8888888888887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5.75" thickBot="1" x14ac:dyDescent="0.3">
      <c r="A38" s="9" t="s">
        <v>42</v>
      </c>
      <c r="B38" s="103">
        <f>B31+F31+B14+B13</f>
        <v>4091.7777777777778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5.75" thickBot="1" x14ac:dyDescent="0.3">
      <c r="A39" s="68" t="s">
        <v>43</v>
      </c>
      <c r="B39" s="104">
        <f>B37-B38</f>
        <v>397.11111111111086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5.75" thickBo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5.75" thickBo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5.75" thickBo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.75" thickBo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5.75" thickBo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5.75" thickBo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5.75" thickBo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ht="15.75" thickBo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15.75" thickBo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5.75" thickBo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5.75" thickBo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75" thickBo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5.75" thickBo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5.75" thickBo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5.75" thickBo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5.75" thickBo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5.75" thickBo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5.75" thickBo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5.75" thickBo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5.75" thickBo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5.75" thickBo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5.75" thickBo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5.75" thickBo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5.75" thickBo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5.75" thickBo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5.75" thickBo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5.75" thickBo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.75" thickBo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5.75" thickBo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5.75" thickBo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5.75" thickBo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75" thickBo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5.75" thickBo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5.75" thickBo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5.75" thickBo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.75" thickBo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15.75" thickBo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ht="15.75" thickBo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ht="15.75" thickBo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5.75" thickBo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ht="15.75" thickBo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ht="15.75" thickBo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ht="15.75" thickBo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ht="15.75" thickBo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ht="15.75" thickBo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15.75" thickBo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ht="15.75" thickBo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ht="15.75" thickBo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ht="15.75" thickBo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ht="15.75" thickBo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ht="15.75" thickBo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ht="15.75" thickBo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5.75" thickBo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5.75" thickBo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15.75" thickBo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5.75" thickBo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ht="15.75" thickBo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15.75" thickBo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15.75" thickBo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15.75" thickBo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5.75" thickBo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75" thickBo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75" thickBo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75" thickBo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75" thickBo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75" thickBo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75" thickBo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5.75" thickBo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75" thickBo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5.75" thickBo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5.75" thickBo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5.75" thickBo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5.75" thickBo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75" thickBo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5.75" thickBo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5.75" thickBo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5.75" thickBo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5.75" thickBo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75" thickBo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75" thickBo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75" thickBo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75" thickBo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75" thickBo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75" thickBo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75" thickBo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75" thickBo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75" thickBo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75" thickBo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75" thickBo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75" thickBo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75" thickBo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75" thickBo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75" thickBo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75" thickBo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75" thickBo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75" thickBo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75" thickBo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75" thickBo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75" thickBo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75" thickBo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75" thickBo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75" thickBo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75" thickBo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75" thickBo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75" thickBo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75" thickBo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75" thickBo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75" thickBo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75" thickBo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75" thickBo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75" thickBo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75" thickBo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75" thickBo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75" thickBo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75" thickBo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75" thickBo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75" thickBo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75" thickBo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75" thickBo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75" thickBo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75" thickBo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75" thickBo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75" thickBo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75" thickBo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75" thickBo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75" thickBo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75" thickBo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75" thickBo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75" thickBo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75" thickBo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75" thickBo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75" thickBo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75" thickBo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75" thickBo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75" thickBo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75" thickBo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75" thickBo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75" thickBo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75" thickBo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75" thickBo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75" thickBo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75" thickBo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75" thickBo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75" thickBo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75" thickBo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75" thickBo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75" thickBo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75" thickBo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75" thickBo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75" thickBo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75" thickBo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75" thickBo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75" thickBo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75" thickBo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75" thickBo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75" thickBo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75" thickBo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75" thickBo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75" thickBo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75" thickBo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75" thickBo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75" thickBo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75" thickBo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75" thickBo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75" thickBo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75" thickBo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75" thickBo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5.75" thickBo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5.75" thickBo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5.75" thickBo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5.75" thickBo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5.75" thickBo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5.75" thickBo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5.75" thickBo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5.75" thickBo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5.75" thickBo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5.75" thickBo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5.75" thickBo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5.75" thickBo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5.75" thickBo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5.75" thickBo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5.75" thickBo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5.75" thickBo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5.75" thickBo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5.75" thickBo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5.75" thickBo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5.75" thickBo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5.75" thickBo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5.75" thickBo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5.75" thickBo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5.75" thickBo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5.75" thickBo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5.75" thickBo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5.75" thickBo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5.75" thickBo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5.75" thickBo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5.75" thickBo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5.75" thickBo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5.75" thickBo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5.75" thickBo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5.75" thickBo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5.75" thickBo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5.75" thickBo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5.75" thickBo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5.75" thickBo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5.75" thickBo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5.75" thickBo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5.75" thickBo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5.75" thickBo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5.75" thickBo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5.75" thickBo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5.75" thickBo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5.75" thickBo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5.75" thickBo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5.75" thickBo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5.75" thickBo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5.75" thickBo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5.75" thickBo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5.75" thickBo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5.75" thickBo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5.75" thickBo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5.75" thickBo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5.75" thickBo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5.75" thickBo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5.75" thickBo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5.75" thickBo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5.75" thickBo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5.75" thickBo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5.75" thickBo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5.75" thickBo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5.75" thickBo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5.75" thickBo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5.75" thickBo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5.75" thickBo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5.75" thickBo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5.75" thickBo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5.75" thickBo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5.75" thickBo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5.75" thickBo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5.75" thickBo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5.75" thickBo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5.75" thickBo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5.75" thickBo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5.75" thickBo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5.75" thickBo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5.75" thickBo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5.75" thickBo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5.75" thickBo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5.75" thickBo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5.75" thickBo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5.75" thickBo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5.75" thickBo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5.75" thickBo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5.75" thickBo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5.75" thickBo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5.75" thickBo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5.75" thickBo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5.75" thickBo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5.75" thickBo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5.75" thickBo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5.75" thickBo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5.75" thickBo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5.75" thickBo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5.75" thickBo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5.75" thickBo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5.75" thickBo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5.75" thickBo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5.75" thickBo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5.75" thickBo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5.75" thickBo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5.75" thickBo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5.75" thickBo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5.75" thickBo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5.75" thickBo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5.75" thickBo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5.75" thickBo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5.75" thickBo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5.75" thickBo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5.75" thickBo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5.75" thickBo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5.75" thickBo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5.75" thickBo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5.75" thickBo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5.75" thickBo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5.75" thickBo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5.75" thickBo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5.75" thickBo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5.75" thickBo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5.75" thickBo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5.75" thickBo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5.75" thickBo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5.75" thickBo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5.75" thickBo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5.75" thickBo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5.75" thickBo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5.75" thickBo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5.75" thickBo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5.75" thickBo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5.75" thickBo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5.75" thickBo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5.75" thickBo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5.75" thickBo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5.75" thickBo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5.75" thickBo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5.75" thickBo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5.75" thickBo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5.75" thickBo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5.75" thickBo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5.75" thickBo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5.75" thickBo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5.75" thickBo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5.75" thickBo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5.75" thickBo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5.75" thickBo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5.75" thickBo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5.75" thickBo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5.75" thickBo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5.75" thickBo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5.75" thickBo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5.75" thickBo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5.75" thickBo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5.75" thickBo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5.75" thickBo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5.75" thickBo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5.75" thickBo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5.75" thickBo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5.75" thickBo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5.75" thickBo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5.75" thickBo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5.75" thickBo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5.75" thickBo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5.75" thickBo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5.75" thickBo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5.75" thickBo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5.75" thickBo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5.75" thickBo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5.75" thickBo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5.75" thickBo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5.75" thickBo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5.75" thickBo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5.75" thickBo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5.75" thickBo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5.75" thickBo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5.75" thickBo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5.75" thickBo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5.75" thickBo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5.75" thickBo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5.75" thickBo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5.75" thickBo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5.75" thickBo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5.75" thickBo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5.75" thickBo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5.75" thickBo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5.75" thickBo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5.75" thickBo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5.75" thickBo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5.75" thickBo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5.75" thickBo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5.75" thickBo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5.75" thickBo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5.75" thickBo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5.75" thickBo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5.75" thickBo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5.75" thickBo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5.75" thickBo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5.75" thickBo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5.75" thickBo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5.75" thickBo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5.75" thickBo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5.75" thickBo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5.75" thickBo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5.75" thickBo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5.75" thickBo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5.75" thickBo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5.75" thickBo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5.75" thickBo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5.75" thickBo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5.75" thickBo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5.75" thickBo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5.75" thickBo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5.75" thickBo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5.75" thickBo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5.75" thickBo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5.75" thickBo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5.75" thickBo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5.75" thickBo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5.75" thickBo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5.75" thickBo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5.75" thickBo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5.75" thickBo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5.75" thickBo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5.75" thickBo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5.75" thickBo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5.75" thickBo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5.75" thickBo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5.75" thickBo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5.75" thickBo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5.75" thickBo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5.75" thickBo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5.75" thickBo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5.75" thickBo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5.75" thickBo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5.75" thickBo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5.75" thickBo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5.75" thickBo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5.75" thickBo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5.75" thickBo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5.75" thickBo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5.75" thickBo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5.75" thickBo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5.75" thickBo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5.75" thickBo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5.75" thickBo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5.75" thickBo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5.75" thickBo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5.75" thickBo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5.75" thickBo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5.75" thickBo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5.75" thickBo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5.75" thickBo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5.75" thickBo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5.75" thickBo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5.75" thickBo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5.75" thickBo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5.75" thickBo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5.75" thickBo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5.75" thickBo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5.75" thickBo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5.75" thickBo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5.75" thickBo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5.75" thickBo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5.75" thickBo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5.75" thickBo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5.75" thickBo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5.75" thickBo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5.75" thickBo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5.75" thickBo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5.75" thickBo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5.75" thickBo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5.75" thickBo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5.75" thickBo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5.75" thickBo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5.75" thickBo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5.75" thickBo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5.75" thickBo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5.75" thickBo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5.75" thickBo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5.75" thickBo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5.75" thickBo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5.75" thickBo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5.75" thickBo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5.75" thickBo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5.75" thickBo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5.75" thickBo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5.75" thickBo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5.75" thickBo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5.75" thickBo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5.75" thickBo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5.75" thickBo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5.75" thickBo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5.75" thickBo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5.75" thickBo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5.75" thickBo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5.75" thickBo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5.75" thickBo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5.75" thickBo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5.75" thickBo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5.75" thickBo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5.75" thickBo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5.75" thickBo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5.75" thickBo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5.75" thickBo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5.75" thickBo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5.75" thickBo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5.75" thickBo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5.75" thickBo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5.75" thickBo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5.75" thickBo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5.75" thickBo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5.75" thickBo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5.75" thickBo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5.75" thickBo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5.75" thickBo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5.75" thickBo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5.75" thickBo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5.75" thickBo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5.75" thickBo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5.75" thickBo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5.75" thickBo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5.75" thickBo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5.75" thickBo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5.75" thickBo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5.75" thickBo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5.75" thickBo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5.75" thickBo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5.75" thickBo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5.75" thickBo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5.75" thickBo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5.75" thickBo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5.75" thickBo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5.75" thickBo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5.75" thickBo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5.75" thickBo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5.75" thickBo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5.75" thickBo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5.75" thickBo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5.75" thickBo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5.75" thickBo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5.75" thickBo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5.75" thickBo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5.75" thickBo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5.75" thickBo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5.75" thickBo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5.75" thickBo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5.75" thickBo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5.75" thickBo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5.75" thickBo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5.75" thickBo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5.75" thickBo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5.75" thickBo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5.75" thickBo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5.75" thickBo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5.75" thickBo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5.75" thickBo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5.75" thickBo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5.75" thickBo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5.75" thickBo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5.75" thickBo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5.75" thickBo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5.75" thickBo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5.75" thickBo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5.75" thickBo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5.75" thickBo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5.75" thickBo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5.75" thickBo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5.75" thickBo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5.75" thickBo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5.75" thickBo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5.75" thickBo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5.75" thickBo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5.75" thickBo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5.75" thickBo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5.75" thickBo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5.75" thickBo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5.75" thickBo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5.75" thickBo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5.75" thickBo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5.75" thickBo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5.75" thickBo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5.75" thickBo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5.75" thickBo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5.75" thickBo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5.75" thickBo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5.75" thickBo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5.75" thickBo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5.75" thickBo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5.75" thickBo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5.75" thickBo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5.75" thickBo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5.75" thickBo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5.75" thickBo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5.75" thickBo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5.75" thickBo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5.75" thickBo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5.75" thickBo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5.75" thickBo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5.75" thickBo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5.75" thickBo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5.75" thickBo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5.75" thickBo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5.75" thickBo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5.75" thickBo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5.75" thickBo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5.75" thickBo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5.75" thickBo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5.75" thickBo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5.75" thickBo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5.75" thickBo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5.75" thickBo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5.75" thickBo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5.75" thickBo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5.75" thickBo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5.75" thickBo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5.75" thickBo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5.75" thickBo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5.75" thickBo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5.75" thickBo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5.75" thickBo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5.75" thickBo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5.75" thickBo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5.75" thickBo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5.75" thickBo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5.75" thickBo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5.75" thickBo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5.75" thickBo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5.75" thickBo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5.75" thickBo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5.75" thickBo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5.75" thickBo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5.75" thickBo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5.75" thickBo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5.75" thickBo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5.75" thickBo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5.75" thickBo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5.75" thickBo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5.75" thickBo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5.75" thickBo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5.75" thickBo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5.75" thickBo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5.75" thickBo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5.75" thickBo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5.75" thickBo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5.75" thickBo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5.75" thickBo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5.75" thickBo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5.75" thickBo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5.75" thickBo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5.75" thickBo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5.75" thickBo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5.75" thickBo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5.75" thickBo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5.75" thickBo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5.75" thickBo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5.75" thickBo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5.75" thickBo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5.75" thickBo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5.75" thickBo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5.75" thickBo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5.75" thickBo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5.75" thickBo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5.75" thickBo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5.75" thickBo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5.75" thickBo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5.75" thickBo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5.75" thickBo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5.75" thickBo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5.75" thickBo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5.75" thickBo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5.75" thickBo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5.75" thickBo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5.75" thickBo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5.75" thickBo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5.75" thickBo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5.75" thickBo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5.75" thickBo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5.75" thickBo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5.75" thickBo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5.75" thickBo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5.75" thickBo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5.75" thickBo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5.75" thickBo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5.75" thickBo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5.75" thickBo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5.75" thickBo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5.75" thickBo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5.75" thickBo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5.75" thickBo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5.75" thickBo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5.75" thickBo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5.75" thickBo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5.75" thickBo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5.75" thickBo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5.75" thickBo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5.75" thickBo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5.75" thickBo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5.75" thickBo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5.75" thickBo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5.75" thickBo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5.75" thickBo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5.75" thickBo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5.75" thickBo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5.75" thickBo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5.75" thickBo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5.75" thickBo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5.75" thickBo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5.75" thickBo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5.75" thickBo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5.75" thickBo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5.75" thickBo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5.75" thickBo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5.75" thickBo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5.75" thickBo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5.75" thickBo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5.75" thickBo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5.75" thickBo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5.75" thickBo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5.75" thickBo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5.75" thickBo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5.75" thickBo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5.75" thickBo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5.75" thickBo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5.75" thickBo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5.75" thickBo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5.75" thickBo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5.75" thickBo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5.75" thickBo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5.75" thickBo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5.75" thickBo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5.75" thickBo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5.75" thickBo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5.75" thickBo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5.75" thickBo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5.75" thickBo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5.75" thickBo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5.75" thickBo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5.75" thickBo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5.75" thickBo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5.75" thickBo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5.75" thickBo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5.75" thickBo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5.75" thickBo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5.75" thickBo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5.75" thickBo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5.75" thickBo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5.75" thickBo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5.75" thickBo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5.75" thickBo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5.75" thickBo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5.75" thickBo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5.75" thickBo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5.75" thickBo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5.75" thickBo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5.75" thickBo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5.75" thickBo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5.75" thickBo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5.75" thickBo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5.75" thickBo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5.75" thickBo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5.75" thickBo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5.75" thickBo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5.75" thickBo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5.75" thickBo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5.75" thickBo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5.75" thickBo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5.75" thickBo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5.75" thickBo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5.75" thickBo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5.75" thickBo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5.75" thickBo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5.75" thickBo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5.75" thickBo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5.75" thickBo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5.75" thickBo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5.75" thickBo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5.75" thickBo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5.75" thickBo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5.75" thickBo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5.75" thickBo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5.75" thickBo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5.75" thickBo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5.75" thickBo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5.75" thickBo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5.75" thickBo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5.75" thickBo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5.75" thickBo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5.75" thickBo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5.75" thickBo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5.75" thickBo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5.75" thickBo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5.75" thickBo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5.75" thickBo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5.75" thickBo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5.75" thickBo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5.75" thickBo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5.75" thickBo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5.75" thickBo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5.75" thickBo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5.75" thickBo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5.75" thickBo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5.75" thickBo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5.75" thickBo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5.75" thickBo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5.75" thickBo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5.75" thickBo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5.75" thickBo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5.75" thickBo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5.75" thickBo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5.75" thickBo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5.75" thickBo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5.75" thickBo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5.75" thickBo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5.75" thickBo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5.75" thickBo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5.75" thickBo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5.75" thickBo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5.75" thickBo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5.75" thickBo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5.75" thickBo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5.75" thickBo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5.75" thickBo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5.75" thickBo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5.75" thickBo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5.75" thickBo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5.75" thickBo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5.75" thickBo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5.75" thickBo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5.75" thickBo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5.75" thickBo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5.75" thickBo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5.75" thickBo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5.75" thickBo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5.75" thickBo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5.75" thickBo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5.75" thickBo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5.75" thickBo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5.75" thickBo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5.75" thickBo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5.75" thickBo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5.75" thickBo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5.75" thickBo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5.75" thickBo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5.75" thickBo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5.75" thickBo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5.75" thickBo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5.75" thickBo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5.75" thickBo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5.75" thickBo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5.75" thickBo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5.75" thickBo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5.75" thickBo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5.75" thickBo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5.75" thickBo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5.75" thickBo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5.75" thickBo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5.75" thickBo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5.75" thickBo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5.75" thickBo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5.75" thickBo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5.75" thickBo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5.75" thickBo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5.75" thickBo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5.75" thickBo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5.75" thickBo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5.75" thickBo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5.75" thickBo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5.75" thickBo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5.75" thickBo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5.75" thickBo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5.75" thickBo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5.75" thickBo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5.75" thickBo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5.75" thickBo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5.75" thickBo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5.75" thickBo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5.75" thickBo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5.75" thickBo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5.75" thickBo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5.75" thickBo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5.75" thickBo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5.75" thickBo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5.75" thickBo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5.75" thickBo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5.75" thickBo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5.75" thickBo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5.75" thickBo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5.75" thickBo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5.75" thickBo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5.75" thickBo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5.75" thickBo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5.75" thickBo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5.75" thickBo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5.75" thickBo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5.75" thickBo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5.75" thickBo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5.75" thickBo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5.75" thickBo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5.75" thickBo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5.75" thickBo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5.75" thickBo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5.75" thickBo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5.75" thickBo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5.75" thickBo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5.75" thickBo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5.75" thickBo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5.75" thickBo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5.75" thickBo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5.75" thickBo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5.75" thickBo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5.75" thickBo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5.75" thickBo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5.75" thickBo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5.75" thickBo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5.75" thickBo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5.75" thickBo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5.75" thickBo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5.75" thickBo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5.75" thickBo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5.75" thickBo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5.75" thickBo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5.75" thickBo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5.75" thickBo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5.75" thickBo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5.75" thickBo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5.75" thickBo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5.75" thickBo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5.75" thickBo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5.75" thickBo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5.75" thickBo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5.75" thickBo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5.75" thickBo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5.75" thickBo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5.75" thickBo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5.75" thickBo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5.75" thickBo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5.75" thickBo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5.75" thickBo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5.75" thickBo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5.75" thickBo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5.75" thickBo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5.75" thickBo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5.75" thickBo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5.75" thickBo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5.75" thickBo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5.75" thickBo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5.75" thickBo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5.75" thickBo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5.75" thickBo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5.75" thickBo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5.75" thickBo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5.75" thickBo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5.75" thickBo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5.75" thickBo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5.75" thickBo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5.75" thickBo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5.75" thickBo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5.75" thickBo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5.75" thickBo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5.75" thickBo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5.75" thickBo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5.75" thickBo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5.75" thickBo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5.75" thickBo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5.75" thickBo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5.75" thickBo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5.75" thickBo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5.75" thickBo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5.75" thickBo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5.75" thickBo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5.75" thickBo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5.75" thickBo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5.75" thickBo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5.75" thickBo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5.75" thickBo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5.75" thickBo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5.75" thickBo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5.75" thickBo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5.75" thickBo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5.75" thickBo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5.75" thickBo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5.75" thickBo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5.75" thickBo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5.75" thickBo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5.75" thickBo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5.75" thickBo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5.75" thickBo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5.75" thickBo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5.75" thickBo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5.75" thickBo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t="15.75" thickBo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 ht="15.75" thickBo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 ht="15.75" thickBo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</sheetData>
  <mergeCells count="18">
    <mergeCell ref="D12:H12"/>
    <mergeCell ref="D13:H13"/>
    <mergeCell ref="D14:H14"/>
    <mergeCell ref="A34:B34"/>
    <mergeCell ref="C34:D34"/>
    <mergeCell ref="A16:C16"/>
    <mergeCell ref="D6:H6"/>
    <mergeCell ref="D7:H7"/>
    <mergeCell ref="D8:H8"/>
    <mergeCell ref="D9:H9"/>
    <mergeCell ref="D10:H10"/>
    <mergeCell ref="D11:H11"/>
    <mergeCell ref="A1:D1"/>
    <mergeCell ref="A2:H2"/>
    <mergeCell ref="J2:L2"/>
    <mergeCell ref="D4:H4"/>
    <mergeCell ref="D5:H5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11F3-2673-411F-9E0C-FA39F60BD3AB}">
  <dimension ref="A1:D36"/>
  <sheetViews>
    <sheetView workbookViewId="0">
      <selection activeCell="A21" sqref="A21:D21"/>
    </sheetView>
  </sheetViews>
  <sheetFormatPr defaultColWidth="19" defaultRowHeight="15" x14ac:dyDescent="0.25"/>
  <cols>
    <col min="3" max="3" width="18.7109375" customWidth="1"/>
    <col min="4" max="4" width="18.85546875" customWidth="1"/>
  </cols>
  <sheetData>
    <row r="1" spans="1:4" ht="15.75" thickBot="1" x14ac:dyDescent="0.3"/>
    <row r="2" spans="1:4" ht="15" customHeight="1" x14ac:dyDescent="0.25">
      <c r="A2" s="51" t="s">
        <v>53</v>
      </c>
      <c r="B2" s="52"/>
      <c r="C2" s="52"/>
      <c r="D2" s="53"/>
    </row>
    <row r="3" spans="1:4" ht="15.75" customHeight="1" thickBot="1" x14ac:dyDescent="0.3">
      <c r="A3" s="54"/>
      <c r="B3" s="55"/>
      <c r="C3" s="55"/>
      <c r="D3" s="56"/>
    </row>
    <row r="4" spans="1:4" ht="15.75" thickBot="1" x14ac:dyDescent="0.3">
      <c r="A4" s="3"/>
      <c r="B4" s="3"/>
      <c r="C4" s="3"/>
      <c r="D4" s="3"/>
    </row>
    <row r="5" spans="1:4" ht="36" customHeight="1" thickBot="1" x14ac:dyDescent="0.3">
      <c r="A5" s="28" t="s">
        <v>54</v>
      </c>
      <c r="B5" s="40"/>
      <c r="C5" s="40"/>
      <c r="D5" s="29"/>
    </row>
    <row r="6" spans="1:4" ht="30.75" thickBot="1" x14ac:dyDescent="0.3">
      <c r="A6" s="57"/>
      <c r="B6" s="57" t="s">
        <v>40</v>
      </c>
      <c r="C6" s="58" t="s">
        <v>55</v>
      </c>
      <c r="D6" s="59" t="s">
        <v>69</v>
      </c>
    </row>
    <row r="7" spans="1:4" ht="15.75" thickBot="1" x14ac:dyDescent="0.3">
      <c r="B7" s="35">
        <v>1000</v>
      </c>
      <c r="C7" s="36">
        <v>4</v>
      </c>
      <c r="D7" s="41">
        <f>IFERROR(+B7/+C7,"")</f>
        <v>250</v>
      </c>
    </row>
    <row r="8" spans="1:4" ht="15.75" thickBot="1" x14ac:dyDescent="0.3">
      <c r="B8" s="35"/>
      <c r="C8" s="36"/>
      <c r="D8" s="41" t="str">
        <f t="shared" ref="D8:D9" si="0">IFERROR(+B8/+C8,"")</f>
        <v/>
      </c>
    </row>
    <row r="9" spans="1:4" ht="15.75" thickBot="1" x14ac:dyDescent="0.3">
      <c r="B9" s="35"/>
      <c r="C9" s="36"/>
      <c r="D9" s="41" t="str">
        <f t="shared" si="0"/>
        <v/>
      </c>
    </row>
    <row r="10" spans="1:4" ht="36" customHeight="1" thickBot="1" x14ac:dyDescent="0.3">
      <c r="A10" s="28" t="s">
        <v>56</v>
      </c>
      <c r="B10" s="40"/>
      <c r="C10" s="40"/>
      <c r="D10" s="29"/>
    </row>
    <row r="11" spans="1:4" ht="30.75" thickBot="1" x14ac:dyDescent="0.3">
      <c r="A11" s="57" t="s">
        <v>57</v>
      </c>
      <c r="B11" s="60" t="s">
        <v>58</v>
      </c>
      <c r="C11" s="58" t="s">
        <v>59</v>
      </c>
      <c r="D11" s="59" t="s">
        <v>69</v>
      </c>
    </row>
    <row r="12" spans="1:4" ht="18" customHeight="1" thickBot="1" x14ac:dyDescent="0.3">
      <c r="A12" s="3" t="s">
        <v>66</v>
      </c>
      <c r="B12" s="3">
        <v>500</v>
      </c>
      <c r="C12" s="37">
        <v>3</v>
      </c>
      <c r="D12" s="41">
        <f>IFERROR(+B12/+C12,"")</f>
        <v>166.66666666666666</v>
      </c>
    </row>
    <row r="13" spans="1:4" ht="15.75" thickBot="1" x14ac:dyDescent="0.3">
      <c r="A13" s="3" t="s">
        <v>68</v>
      </c>
      <c r="B13" s="3">
        <v>700</v>
      </c>
      <c r="C13" s="37">
        <v>5</v>
      </c>
      <c r="D13" s="41">
        <f>IFERROR(+B13/+C13,"")</f>
        <v>140</v>
      </c>
    </row>
    <row r="14" spans="1:4" ht="15.75" thickBot="1" x14ac:dyDescent="0.3">
      <c r="A14" s="3" t="s">
        <v>70</v>
      </c>
      <c r="B14" s="3">
        <v>300</v>
      </c>
      <c r="C14" s="37">
        <v>2</v>
      </c>
      <c r="D14" s="41">
        <f>IFERROR(+B14/+C14,"")</f>
        <v>150</v>
      </c>
    </row>
    <row r="15" spans="1:4" ht="36" customHeight="1" thickBot="1" x14ac:dyDescent="0.3">
      <c r="A15" s="28" t="s">
        <v>60</v>
      </c>
      <c r="B15" s="40"/>
      <c r="C15" s="40"/>
      <c r="D15" s="29"/>
    </row>
    <row r="16" spans="1:4" ht="30.75" thickBot="1" x14ac:dyDescent="0.3">
      <c r="A16" s="57" t="s">
        <v>57</v>
      </c>
      <c r="B16" s="60" t="s">
        <v>58</v>
      </c>
      <c r="C16" s="58" t="s">
        <v>59</v>
      </c>
      <c r="D16" s="59" t="s">
        <v>69</v>
      </c>
    </row>
    <row r="17" spans="1:4" ht="15.75" thickBot="1" x14ac:dyDescent="0.3">
      <c r="A17" s="3" t="s">
        <v>67</v>
      </c>
      <c r="B17" s="42">
        <v>20000</v>
      </c>
      <c r="C17" s="37">
        <v>9</v>
      </c>
      <c r="D17" s="41">
        <f>IFERROR(+B17/+C17,"")</f>
        <v>2222.2222222222222</v>
      </c>
    </row>
    <row r="18" spans="1:4" ht="15.75" thickBot="1" x14ac:dyDescent="0.3">
      <c r="A18" s="3"/>
      <c r="B18" s="3"/>
      <c r="C18" s="3"/>
      <c r="D18" s="37"/>
    </row>
    <row r="19" spans="1:4" ht="15.75" thickBot="1" x14ac:dyDescent="0.3">
      <c r="A19" s="3"/>
      <c r="B19" s="3"/>
      <c r="C19" s="3"/>
      <c r="D19" s="37"/>
    </row>
    <row r="20" spans="1:4" ht="36" customHeight="1" thickBot="1" x14ac:dyDescent="0.3">
      <c r="A20" s="28" t="s">
        <v>61</v>
      </c>
      <c r="B20" s="40"/>
      <c r="C20" s="40"/>
      <c r="D20" s="29"/>
    </row>
    <row r="21" spans="1:4" ht="30.75" thickBot="1" x14ac:dyDescent="0.3">
      <c r="A21" s="57" t="s">
        <v>57</v>
      </c>
      <c r="B21" s="60" t="s">
        <v>58</v>
      </c>
      <c r="C21" s="58" t="s">
        <v>59</v>
      </c>
      <c r="D21" s="59" t="s">
        <v>69</v>
      </c>
    </row>
    <row r="22" spans="1:4" ht="18" customHeight="1" thickBot="1" x14ac:dyDescent="0.3">
      <c r="A22" s="3" t="s">
        <v>71</v>
      </c>
      <c r="B22" s="3"/>
      <c r="C22" s="3"/>
      <c r="D22" s="41" t="str">
        <f>IFERROR(+B22/+C22,"")</f>
        <v/>
      </c>
    </row>
    <row r="23" spans="1:4" ht="18" customHeight="1" thickBot="1" x14ac:dyDescent="0.3">
      <c r="A23" s="3"/>
      <c r="B23" s="3"/>
      <c r="C23" s="3"/>
      <c r="D23" s="41" t="str">
        <f t="shared" ref="D23:D24" si="1">IFERROR(+B23/+C23,"")</f>
        <v/>
      </c>
    </row>
    <row r="24" spans="1:4" x14ac:dyDescent="0.25">
      <c r="A24" s="43"/>
      <c r="B24" s="43"/>
      <c r="C24" s="43"/>
      <c r="D24" s="44" t="str">
        <f t="shared" si="1"/>
        <v/>
      </c>
    </row>
    <row r="25" spans="1:4" x14ac:dyDescent="0.25">
      <c r="A25" s="48"/>
      <c r="B25" s="48"/>
      <c r="C25" s="48"/>
      <c r="D25" s="49"/>
    </row>
    <row r="26" spans="1:4" ht="30" x14ac:dyDescent="0.25">
      <c r="A26" s="46"/>
      <c r="B26" s="46"/>
      <c r="C26" s="50" t="s">
        <v>72</v>
      </c>
      <c r="D26" s="47">
        <f>SUM(D8:D9)+SUM(D12:D14)+SUM(D17:D19)+SUM(D22:D24)</f>
        <v>2678.8888888888887</v>
      </c>
    </row>
    <row r="27" spans="1:4" ht="15.75" thickBot="1" x14ac:dyDescent="0.3">
      <c r="A27" s="45"/>
      <c r="B27" s="45"/>
      <c r="C27" s="45"/>
      <c r="D27" s="45"/>
    </row>
    <row r="28" spans="1:4" ht="15.75" thickBot="1" x14ac:dyDescent="0.3">
      <c r="A28" s="3"/>
      <c r="B28" s="3"/>
      <c r="C28" s="3"/>
      <c r="D28" s="3"/>
    </row>
    <row r="29" spans="1:4" ht="15.75" thickBot="1" x14ac:dyDescent="0.3">
      <c r="A29" s="3"/>
      <c r="B29" s="3"/>
      <c r="C29" s="3"/>
      <c r="D29" s="3"/>
    </row>
    <row r="30" spans="1:4" ht="16.5" thickBot="1" x14ac:dyDescent="0.3">
      <c r="A30" s="38" t="s">
        <v>62</v>
      </c>
      <c r="B30" s="3"/>
      <c r="C30" s="3"/>
      <c r="D30" s="3"/>
    </row>
    <row r="31" spans="1:4" ht="16.5" thickBot="1" x14ac:dyDescent="0.3">
      <c r="A31" s="39" t="s">
        <v>63</v>
      </c>
      <c r="B31" s="3"/>
      <c r="C31" s="3"/>
      <c r="D31" s="3"/>
    </row>
    <row r="32" spans="1:4" ht="15.75" thickBot="1" x14ac:dyDescent="0.3">
      <c r="A32" s="15"/>
      <c r="B32" s="3"/>
      <c r="C32" s="3"/>
      <c r="D32" s="3"/>
    </row>
    <row r="33" spans="1:4" ht="16.5" thickBot="1" x14ac:dyDescent="0.3">
      <c r="A33" s="39" t="s">
        <v>64</v>
      </c>
      <c r="B33" s="3"/>
      <c r="C33" s="3"/>
      <c r="D33" s="3"/>
    </row>
    <row r="34" spans="1:4" ht="15.75" thickBot="1" x14ac:dyDescent="0.3">
      <c r="A34" s="15"/>
      <c r="B34" s="3"/>
      <c r="C34" s="3"/>
      <c r="D34" s="3"/>
    </row>
    <row r="35" spans="1:4" ht="16.5" thickBot="1" x14ac:dyDescent="0.3">
      <c r="A35" s="39" t="s">
        <v>65</v>
      </c>
      <c r="B35" s="3"/>
      <c r="C35" s="3"/>
      <c r="D35" s="3"/>
    </row>
    <row r="36" spans="1:4" ht="15.75" thickBot="1" x14ac:dyDescent="0.3">
      <c r="A36" s="3"/>
      <c r="B36" s="3"/>
      <c r="C36" s="3"/>
      <c r="D36" s="3"/>
    </row>
  </sheetData>
  <mergeCells count="5">
    <mergeCell ref="A2:D3"/>
    <mergeCell ref="A5:D5"/>
    <mergeCell ref="A10:D10"/>
    <mergeCell ref="A15:D15"/>
    <mergeCell ref="A20:D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021A-97A7-4C0D-8E5D-101334483507}">
  <dimension ref="A1:H1"/>
  <sheetViews>
    <sheetView workbookViewId="0">
      <selection activeCell="D17" sqref="D17"/>
    </sheetView>
  </sheetViews>
  <sheetFormatPr defaultColWidth="24.85546875" defaultRowHeight="15" x14ac:dyDescent="0.25"/>
  <cols>
    <col min="6" max="6" width="32.28515625" customWidth="1"/>
  </cols>
  <sheetData>
    <row r="1" spans="1:8" ht="16.5" thickBot="1" x14ac:dyDescent="0.3">
      <c r="A1" s="32" t="s">
        <v>46</v>
      </c>
      <c r="B1" s="33" t="s">
        <v>47</v>
      </c>
      <c r="C1" s="33" t="s">
        <v>48</v>
      </c>
      <c r="D1" s="33" t="s">
        <v>49</v>
      </c>
      <c r="E1" s="34" t="s">
        <v>50</v>
      </c>
      <c r="F1" s="33" t="s">
        <v>51</v>
      </c>
      <c r="G1" s="33" t="s">
        <v>52</v>
      </c>
      <c r="H1" s="3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Goals</vt:lpstr>
      <vt:lpstr>Debt Repayment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Macaulay</dc:creator>
  <cp:lastModifiedBy>Heather Macaulay</cp:lastModifiedBy>
  <dcterms:created xsi:type="dcterms:W3CDTF">2024-08-03T00:25:25Z</dcterms:created>
  <dcterms:modified xsi:type="dcterms:W3CDTF">2024-08-03T00:55:42Z</dcterms:modified>
</cp:coreProperties>
</file>